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sieviverbanderecht.sharepoint.com/sites/VR/Shared Documents/BDS/02-Grundbildung/Überarbeitungen und Reformen/08_verkauf 2022+/AG-Ausführungsbest-QV/Notenrechner/FR/"/>
    </mc:Choice>
  </mc:AlternateContent>
  <xr:revisionPtr revIDLastSave="38" documentId="8_{C059AACF-EFA4-4643-B51F-39B93B65BC65}" xr6:coauthVersionLast="47" xr6:coauthVersionMax="47" xr10:uidLastSave="{BB0A9BAB-4CE8-44B0-A9CF-C0A54F901AC2}"/>
  <bookViews>
    <workbookView xWindow="0" yWindow="0" windowWidth="34400" windowHeight="1380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H17" i="1" l="1"/>
  <c r="H11" i="1" l="1"/>
  <c r="H15" i="1" l="1"/>
  <c r="H19" i="1" s="1"/>
  <c r="H20" i="1"/>
</calcChain>
</file>

<file path=xl/sharedStrings.xml><?xml version="1.0" encoding="utf-8"?>
<sst xmlns="http://schemas.openxmlformats.org/spreadsheetml/2006/main" count="28" uniqueCount="28">
  <si>
    <t>Basis: BiVo DHA 18.05.2021</t>
  </si>
  <si>
    <t xml:space="preserve"> C. Allgemeinbildung (10%)</t>
  </si>
  <si>
    <t>Calculateur PQ Assistant-e-s du commerce de détail Art. 32 OFPr</t>
  </si>
  <si>
    <t>PQ 2025</t>
  </si>
  <si>
    <t>Branches: After-Sales Automobile, Landi, Alimentation</t>
  </si>
  <si>
    <t>L'éditeur n'assume aucune responsabilité pour ce tableau.</t>
  </si>
  <si>
    <t>Vous ne pouvez écrire que dans les cases blanches!</t>
  </si>
  <si>
    <t>Domaines de qualification</t>
  </si>
  <si>
    <t>Notes d'expérience</t>
  </si>
  <si>
    <r>
      <t xml:space="preserve"> 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semestre</t>
    </r>
  </si>
  <si>
    <r>
      <t xml:space="preserve"> 2</t>
    </r>
    <r>
      <rPr>
        <vertAlign val="superscript"/>
        <sz val="10"/>
        <rFont val="Arial"/>
        <family val="2"/>
      </rPr>
      <t>ème</t>
    </r>
    <r>
      <rPr>
        <sz val="10"/>
        <rFont val="Arial"/>
        <family val="2"/>
      </rPr>
      <t xml:space="preserve"> semestre </t>
    </r>
  </si>
  <si>
    <r>
      <t xml:space="preserve"> 3</t>
    </r>
    <r>
      <rPr>
        <vertAlign val="superscript"/>
        <sz val="10"/>
        <rFont val="Arial"/>
        <family val="2"/>
      </rPr>
      <t>ème</t>
    </r>
    <r>
      <rPr>
        <sz val="10"/>
        <rFont val="Arial"/>
        <family val="2"/>
      </rPr>
      <t xml:space="preserve"> semestre</t>
    </r>
  </si>
  <si>
    <r>
      <t xml:space="preserve"> 4</t>
    </r>
    <r>
      <rPr>
        <vertAlign val="superscript"/>
        <sz val="10"/>
        <rFont val="Arial"/>
        <family val="2"/>
      </rPr>
      <t>ème</t>
    </r>
    <r>
      <rPr>
        <sz val="10"/>
        <rFont val="Arial"/>
        <family val="2"/>
      </rPr>
      <t xml:space="preserve"> semestre</t>
    </r>
  </si>
  <si>
    <t xml:space="preserve"> Notes d'expérience</t>
  </si>
  <si>
    <t xml:space="preserve"> Notes d'examen</t>
  </si>
  <si>
    <t>Certificat de notes</t>
  </si>
  <si>
    <t xml:space="preserve"> A. Travail pratique (45% / note éliminatoir)</t>
  </si>
  <si>
    <t>1) Gestion des relations avec les clients (DCO A) et acquisition, intégration et développement des connaissances sur les produits et prestations (DCO C): 50%</t>
  </si>
  <si>
    <t>2) Gestion et présentation des produits et prestations (DCO B): 50%</t>
  </si>
  <si>
    <t xml:space="preserve">  B. Connaissances professionnelles (45%)</t>
  </si>
  <si>
    <t xml:space="preserve"> 1) Gestion des relations avec les clients (DCO A): 50%</t>
  </si>
  <si>
    <t xml:space="preserve"> 2) Gestion et présentation des produits et prestations (DCO B): 25%</t>
  </si>
  <si>
    <t xml:space="preserve"> 3) Interactions au sein de l’entreprise et dans la branche (DCO D): 25%</t>
  </si>
  <si>
    <t>1) Travail d'approfondissement</t>
  </si>
  <si>
    <t xml:space="preserve"> Note globale</t>
  </si>
  <si>
    <t xml:space="preserve"> Travail pratique</t>
  </si>
  <si>
    <t xml:space="preserve"> Résultat de l'examen</t>
  </si>
  <si>
    <t>La note globale et la note du domaine de qualification "travail pratique" doivent être supérieure ou égale à 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</si>
</sst>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>
    <font>
      <sz val="11"/>
      <color theme="1"/>
      <name val="Calibri"/>
      <family val="2"/>
      <scheme val="minor"/>
    </font>
    <font>
      <b/>
      <sz val="10"/>
      <name val="Frutiger LT 45 Light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 Black"/>
      <family val="2"/>
    </font>
    <font>
      <sz val="11"/>
      <color theme="1"/>
      <name val="Arial Black"/>
      <family val="2"/>
    </font>
    <font>
      <b/>
      <sz val="10"/>
      <name val="Arial Black"/>
      <family val="2"/>
    </font>
    <font>
      <sz val="10"/>
      <name val="Arial Black"/>
      <family val="2"/>
    </font>
    <font>
      <sz val="11"/>
      <name val="Arial"/>
      <family val="2"/>
    </font>
    <font>
      <sz val="11"/>
      <name val="Arial Black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 Black"/>
      <family val="2"/>
    </font>
    <font>
      <b/>
      <sz val="12"/>
      <name val="Arial Black"/>
      <family val="2"/>
    </font>
    <font>
      <sz val="16"/>
      <color theme="1"/>
      <name val="Arial Black"/>
      <family val="2"/>
    </font>
    <font>
      <vertAlign val="superscript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164" fontId="0" fillId="0" borderId="0" xfId="0" applyNumberForma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3" fillId="0" borderId="8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2" borderId="15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164" fontId="2" fillId="2" borderId="16" xfId="0" applyNumberFormat="1" applyFont="1" applyFill="1" applyBorder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164" fontId="2" fillId="2" borderId="11" xfId="0" applyNumberFormat="1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/>
    <xf numFmtId="0" fontId="6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textRotation="90"/>
    </xf>
    <xf numFmtId="0" fontId="3" fillId="0" borderId="10" xfId="0" applyFont="1" applyBorder="1" applyAlignment="1">
      <alignment horizontal="center" textRotation="90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164" fontId="2" fillId="5" borderId="11" xfId="0" applyNumberFormat="1" applyFont="1" applyFill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textRotation="90"/>
    </xf>
    <xf numFmtId="164" fontId="6" fillId="0" borderId="12" xfId="0" applyNumberFormat="1" applyFont="1" applyBorder="1" applyAlignment="1">
      <alignment horizontal="center" textRotation="90"/>
    </xf>
    <xf numFmtId="0" fontId="2" fillId="2" borderId="11" xfId="0" applyFont="1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164" fontId="6" fillId="3" borderId="7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9" fillId="3" borderId="21" xfId="0" applyFont="1" applyFill="1" applyBorder="1" applyAlignment="1">
      <alignment vertical="center"/>
    </xf>
    <xf numFmtId="0" fontId="7" fillId="3" borderId="21" xfId="0" applyFont="1" applyFill="1" applyBorder="1" applyAlignment="1">
      <alignment vertical="center"/>
    </xf>
    <xf numFmtId="164" fontId="7" fillId="3" borderId="21" xfId="0" applyNumberFormat="1" applyFont="1" applyFill="1" applyBorder="1" applyAlignment="1">
      <alignment vertical="center"/>
    </xf>
    <xf numFmtId="0" fontId="10" fillId="0" borderId="0" xfId="0" applyFont="1" applyAlignment="1">
      <alignment horizontal="left" vertical="top"/>
    </xf>
    <xf numFmtId="0" fontId="6" fillId="0" borderId="2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164" fontId="2" fillId="5" borderId="19" xfId="0" applyNumberFormat="1" applyFont="1" applyFill="1" applyBorder="1" applyAlignment="1" applyProtection="1">
      <alignment horizontal="center" vertical="center"/>
      <protection locked="0"/>
    </xf>
    <xf numFmtId="164" fontId="2" fillId="3" borderId="19" xfId="0" applyNumberFormat="1" applyFont="1" applyFill="1" applyBorder="1" applyAlignment="1">
      <alignment horizontal="center" vertical="center"/>
    </xf>
    <xf numFmtId="164" fontId="6" fillId="3" borderId="11" xfId="0" applyNumberFormat="1" applyFont="1" applyFill="1" applyBorder="1" applyAlignment="1">
      <alignment horizontal="center" textRotation="90" wrapText="1"/>
    </xf>
    <xf numFmtId="0" fontId="6" fillId="0" borderId="14" xfId="0" applyFont="1" applyBorder="1" applyAlignment="1">
      <alignment horizontal="left" vertical="center" wrapText="1"/>
    </xf>
    <xf numFmtId="0" fontId="11" fillId="0" borderId="0" xfId="0" applyFont="1"/>
    <xf numFmtId="0" fontId="6" fillId="4" borderId="22" xfId="0" applyFont="1" applyFill="1" applyBorder="1" applyAlignment="1">
      <alignment horizontal="left" vertical="center"/>
    </xf>
    <xf numFmtId="164" fontId="6" fillId="6" borderId="19" xfId="0" applyNumberFormat="1" applyFont="1" applyFill="1" applyBorder="1" applyAlignment="1">
      <alignment horizontal="center" vertical="center"/>
    </xf>
    <xf numFmtId="164" fontId="6" fillId="6" borderId="22" xfId="0" applyNumberFormat="1" applyFont="1" applyFill="1" applyBorder="1" applyAlignment="1">
      <alignment horizontal="center" vertical="center"/>
    </xf>
    <xf numFmtId="164" fontId="6" fillId="6" borderId="23" xfId="0" applyNumberFormat="1" applyFont="1" applyFill="1" applyBorder="1" applyAlignment="1">
      <alignment horizontal="center" vertical="center"/>
    </xf>
    <xf numFmtId="164" fontId="6" fillId="6" borderId="2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164" fontId="7" fillId="6" borderId="19" xfId="0" applyNumberFormat="1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164" fontId="12" fillId="0" borderId="0" xfId="0" applyNumberFormat="1" applyFont="1" applyAlignment="1">
      <alignment horizontal="left" vertical="top"/>
    </xf>
    <xf numFmtId="0" fontId="14" fillId="0" borderId="0" xfId="0" applyFont="1"/>
    <xf numFmtId="0" fontId="14" fillId="0" borderId="0" xfId="0" applyFont="1" applyAlignment="1">
      <alignment horizontal="left" vertical="top"/>
    </xf>
    <xf numFmtId="164" fontId="14" fillId="0" borderId="0" xfId="0" applyNumberFormat="1" applyFont="1" applyAlignment="1">
      <alignment horizontal="left" vertical="top"/>
    </xf>
    <xf numFmtId="0" fontId="7" fillId="4" borderId="0" xfId="0" applyFont="1" applyFill="1" applyAlignment="1">
      <alignment horizontal="left" vertical="center"/>
    </xf>
    <xf numFmtId="0" fontId="0" fillId="4" borderId="0" xfId="0" applyFill="1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6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6" fillId="6" borderId="22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6" fillId="6" borderId="24" xfId="0" applyFont="1" applyFill="1" applyBorder="1" applyAlignment="1">
      <alignment horizontal="center" vertical="center"/>
    </xf>
  </cellXfs>
  <cellStyles count="1">
    <cellStyle name="Standard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tabSelected="1" zoomScale="90" zoomScaleNormal="90" workbookViewId="0">
      <selection activeCell="G10" sqref="G10"/>
    </sheetView>
  </sheetViews>
  <sheetFormatPr baseColWidth="10" defaultColWidth="11.453125" defaultRowHeight="14.5"/>
  <cols>
    <col min="1" max="1" width="58.54296875" customWidth="1"/>
    <col min="2" max="7" width="6.54296875" customWidth="1"/>
    <col min="8" max="8" width="10.6328125" customWidth="1"/>
  </cols>
  <sheetData>
    <row r="1" spans="1:10" s="62" customFormat="1" ht="24.5">
      <c r="A1" s="59" t="s">
        <v>2</v>
      </c>
      <c r="B1" s="63"/>
      <c r="C1" s="63"/>
      <c r="D1" s="63"/>
      <c r="E1" s="63"/>
      <c r="F1" s="19" t="s">
        <v>3</v>
      </c>
      <c r="G1" s="64"/>
      <c r="H1" s="64"/>
      <c r="I1" s="63"/>
    </row>
    <row r="2" spans="1:10" s="58" customFormat="1" ht="18">
      <c r="A2" s="59" t="s">
        <v>4</v>
      </c>
      <c r="B2" s="60"/>
      <c r="C2" s="60"/>
      <c r="D2" s="60"/>
      <c r="E2" s="60"/>
      <c r="F2" s="59"/>
      <c r="G2" s="61"/>
      <c r="H2" s="61"/>
      <c r="I2" s="60"/>
    </row>
    <row r="3" spans="1:10">
      <c r="A3" s="33" t="s">
        <v>5</v>
      </c>
      <c r="B3" s="67"/>
      <c r="C3" s="68"/>
      <c r="D3" s="68"/>
      <c r="E3" s="68"/>
      <c r="F3" s="68"/>
      <c r="G3" s="68"/>
      <c r="H3" s="68"/>
      <c r="I3" s="35"/>
    </row>
    <row r="4" spans="1:10">
      <c r="A4" s="33"/>
      <c r="B4" s="34"/>
      <c r="C4" s="35"/>
      <c r="D4" s="35"/>
      <c r="E4" s="35"/>
      <c r="F4" s="35"/>
      <c r="G4" s="35"/>
      <c r="H4" s="35"/>
      <c r="I4" s="35"/>
    </row>
    <row r="5" spans="1:10" ht="17">
      <c r="A5" s="39" t="s">
        <v>6</v>
      </c>
      <c r="B5" s="40"/>
      <c r="C5" s="40"/>
      <c r="D5" s="40"/>
      <c r="E5" s="40"/>
      <c r="F5" s="40"/>
      <c r="G5" s="40"/>
      <c r="H5" s="41"/>
      <c r="I5" s="37"/>
      <c r="J5" s="38"/>
    </row>
    <row r="6" spans="1:10" ht="15" thickBot="1">
      <c r="A6" s="35"/>
      <c r="B6" s="35"/>
      <c r="C6" s="35"/>
      <c r="D6" s="35"/>
      <c r="E6" s="35"/>
      <c r="F6" s="2"/>
      <c r="G6" s="35"/>
      <c r="H6" s="1"/>
      <c r="I6" s="27"/>
    </row>
    <row r="7" spans="1:10" s="21" customFormat="1" ht="31">
      <c r="A7" s="22" t="s">
        <v>7</v>
      </c>
      <c r="B7" s="69" t="s">
        <v>8</v>
      </c>
      <c r="C7" s="70"/>
      <c r="D7" s="70"/>
      <c r="E7" s="71"/>
      <c r="F7" s="23"/>
      <c r="G7" s="24"/>
      <c r="H7" s="36" t="s">
        <v>15</v>
      </c>
      <c r="I7" s="20"/>
    </row>
    <row r="8" spans="1:10" ht="97.5" customHeight="1" thickBot="1">
      <c r="A8" s="3"/>
      <c r="B8" s="25" t="s">
        <v>9</v>
      </c>
      <c r="C8" s="25" t="s">
        <v>10</v>
      </c>
      <c r="D8" s="25" t="s">
        <v>11</v>
      </c>
      <c r="E8" s="26" t="s">
        <v>12</v>
      </c>
      <c r="F8" s="30" t="s">
        <v>13</v>
      </c>
      <c r="G8" s="31" t="s">
        <v>14</v>
      </c>
      <c r="H8" s="48"/>
      <c r="I8" s="4"/>
    </row>
    <row r="9" spans="1:10" s="44" customFormat="1" ht="16" thickBot="1">
      <c r="A9" s="22" t="s">
        <v>16</v>
      </c>
      <c r="B9" s="10"/>
      <c r="C9" s="11"/>
      <c r="D9" s="11"/>
      <c r="E9" s="11"/>
      <c r="F9" s="7"/>
      <c r="G9" s="17"/>
      <c r="H9" s="17"/>
      <c r="I9" s="45"/>
    </row>
    <row r="10" spans="1:10" s="44" customFormat="1" ht="38" thickBot="1">
      <c r="A10" s="9" t="s">
        <v>17</v>
      </c>
      <c r="B10" s="10"/>
      <c r="C10" s="11"/>
      <c r="D10" s="11"/>
      <c r="E10" s="11"/>
      <c r="F10" s="12"/>
      <c r="G10" s="46"/>
      <c r="H10" s="17"/>
      <c r="I10" s="45"/>
    </row>
    <row r="11" spans="1:10" s="44" customFormat="1" ht="15" thickBot="1">
      <c r="A11" s="9" t="s">
        <v>18</v>
      </c>
      <c r="B11" s="18"/>
      <c r="C11" s="28"/>
      <c r="D11" s="28"/>
      <c r="E11" s="16"/>
      <c r="F11" s="32"/>
      <c r="G11" s="29"/>
      <c r="H11" s="47">
        <f>ROUND(IF(SUM(G10:G11)&gt;0,SUM(G10*0.5,G11*0.5),"0.0"),1)</f>
        <v>0</v>
      </c>
      <c r="I11" s="45"/>
    </row>
    <row r="12" spans="1:10" s="44" customFormat="1" ht="16" thickBot="1">
      <c r="A12" s="22" t="s">
        <v>19</v>
      </c>
      <c r="B12" s="10"/>
      <c r="C12" s="11"/>
      <c r="D12" s="11"/>
      <c r="E12" s="11"/>
      <c r="F12" s="12"/>
      <c r="G12" s="14"/>
      <c r="H12" s="8"/>
      <c r="I12" s="45"/>
    </row>
    <row r="13" spans="1:10" s="44" customFormat="1" ht="15" thickBot="1">
      <c r="A13" s="9" t="s">
        <v>20</v>
      </c>
      <c r="B13" s="10"/>
      <c r="C13" s="56"/>
      <c r="D13" s="11"/>
      <c r="E13" s="11"/>
      <c r="F13" s="12"/>
      <c r="G13" s="46"/>
      <c r="H13" s="13"/>
      <c r="I13" s="45"/>
    </row>
    <row r="14" spans="1:10" s="44" customFormat="1" ht="15" thickBot="1">
      <c r="A14" s="9" t="s">
        <v>21</v>
      </c>
      <c r="B14" s="10"/>
      <c r="C14" s="11"/>
      <c r="D14" s="11"/>
      <c r="E14" s="11"/>
      <c r="F14" s="12"/>
      <c r="G14" s="46"/>
      <c r="H14" s="13"/>
      <c r="I14" s="45"/>
    </row>
    <row r="15" spans="1:10" s="44" customFormat="1" ht="18" customHeight="1" thickBot="1">
      <c r="A15" s="9" t="s">
        <v>22</v>
      </c>
      <c r="B15" s="18"/>
      <c r="C15" s="28"/>
      <c r="D15" s="28"/>
      <c r="E15" s="16"/>
      <c r="F15" s="32"/>
      <c r="G15" s="46"/>
      <c r="H15" s="47">
        <f>ROUND(IF(SUM(G13:G15)&gt;0,SUM(G13*0.5,G14*0.25,G15*0.25),"0.0"),1)</f>
        <v>0</v>
      </c>
      <c r="I15" s="45"/>
    </row>
    <row r="16" spans="1:10" s="44" customFormat="1" ht="16" thickBot="1">
      <c r="A16" s="43" t="s">
        <v>1</v>
      </c>
      <c r="B16" s="5"/>
      <c r="C16" s="6"/>
      <c r="D16" s="11"/>
      <c r="E16" s="11"/>
      <c r="F16" s="12"/>
      <c r="G16" s="17"/>
      <c r="H16" s="17"/>
      <c r="I16" s="45"/>
    </row>
    <row r="17" spans="1:9" s="44" customFormat="1" ht="15" thickBot="1">
      <c r="A17" s="15" t="s">
        <v>23</v>
      </c>
      <c r="B17" s="10"/>
      <c r="C17" s="11"/>
      <c r="D17" s="28"/>
      <c r="E17" s="28"/>
      <c r="F17" s="32"/>
      <c r="G17" s="46"/>
      <c r="H17" s="47">
        <f>G17</f>
        <v>0</v>
      </c>
      <c r="I17" s="45"/>
    </row>
    <row r="18" spans="1:9" s="44" customFormat="1" ht="16" thickBot="1">
      <c r="A18" s="49"/>
      <c r="B18" s="49"/>
      <c r="C18" s="49"/>
      <c r="D18" s="49"/>
      <c r="E18" s="49"/>
      <c r="F18" s="49"/>
      <c r="G18" s="49"/>
      <c r="H18" s="49"/>
      <c r="I18" s="45"/>
    </row>
    <row r="19" spans="1:9" s="44" customFormat="1" ht="16" thickBot="1">
      <c r="A19" s="51" t="s">
        <v>24</v>
      </c>
      <c r="B19" s="53"/>
      <c r="C19" s="54"/>
      <c r="D19" s="54"/>
      <c r="E19" s="54"/>
      <c r="F19" s="54"/>
      <c r="G19" s="55"/>
      <c r="H19" s="52" t="str">
        <f>IF(SUM(H11,H15,H17)&gt;0,ROUND(SUM(H11*0.45,H15*0.45,H17*0.1),1),"")</f>
        <v/>
      </c>
      <c r="I19" s="45"/>
    </row>
    <row r="20" spans="1:9" ht="16" thickBot="1">
      <c r="A20" s="51" t="s">
        <v>25</v>
      </c>
      <c r="B20" s="53"/>
      <c r="C20" s="54"/>
      <c r="D20" s="54"/>
      <c r="E20" s="54"/>
      <c r="F20" s="54"/>
      <c r="G20" s="55"/>
      <c r="H20" s="57">
        <f>H11</f>
        <v>0</v>
      </c>
      <c r="I20" s="35"/>
    </row>
    <row r="21" spans="1:9" ht="16" thickBot="1">
      <c r="A21" s="51" t="s">
        <v>26</v>
      </c>
      <c r="B21" s="72" t="str">
        <f>IF(AND(H11&gt;=4,H19&gt;=4),"réussi","pas réussi")</f>
        <v>pas réussi</v>
      </c>
      <c r="C21" s="73"/>
      <c r="D21" s="73"/>
      <c r="E21" s="73"/>
      <c r="F21" s="73"/>
      <c r="G21" s="73"/>
      <c r="H21" s="74"/>
      <c r="I21" s="35"/>
    </row>
    <row r="22" spans="1:9">
      <c r="A22" s="50"/>
    </row>
    <row r="23" spans="1:9" ht="15.5">
      <c r="A23" s="65" t="s">
        <v>27</v>
      </c>
      <c r="B23" s="66"/>
      <c r="C23" s="66"/>
      <c r="D23" s="66"/>
      <c r="E23" s="66"/>
      <c r="F23" s="66"/>
      <c r="G23" s="66"/>
      <c r="H23" s="66"/>
    </row>
    <row r="25" spans="1:9">
      <c r="A25" s="42" t="s">
        <v>0</v>
      </c>
    </row>
  </sheetData>
  <sheetProtection sheet="1" selectLockedCells="1"/>
  <mergeCells count="4">
    <mergeCell ref="B3:E3"/>
    <mergeCell ref="F3:H3"/>
    <mergeCell ref="B7:E7"/>
    <mergeCell ref="B21:H21"/>
  </mergeCells>
  <conditionalFormatting sqref="B21">
    <cfRule type="containsText" dxfId="1" priority="7" operator="containsText" text="pas réussi">
      <formula>NOT(ISERROR(SEARCH("pas réussi",B21)))</formula>
    </cfRule>
  </conditionalFormatting>
  <conditionalFormatting sqref="B19:H20">
    <cfRule type="cellIs" dxfId="0" priority="2" operator="lessThan">
      <formula>4</formula>
    </cfRule>
  </conditionalFormatting>
  <pageMargins left="0.70866141732283472" right="0.70866141732283472" top="0.78740157480314965" bottom="0.78740157480314965" header="0.31496062992125984" footer="0.31496062992125984"/>
  <pageSetup paperSize="9"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a627c0-3f11-41a5-ac3b-a11a8234356f" xsi:nil="true"/>
    <lcf76f155ced4ddcb4097134ff3c332f xmlns="743afb49-19b2-4dde-aff7-8efa380179b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0457D65FAA7A44BB35E1185088D9CB" ma:contentTypeVersion="15" ma:contentTypeDescription="Create a new document." ma:contentTypeScope="" ma:versionID="ad174259f185291982997cd41da50d2f">
  <xsd:schema xmlns:xsd="http://www.w3.org/2001/XMLSchema" xmlns:xs="http://www.w3.org/2001/XMLSchema" xmlns:p="http://schemas.microsoft.com/office/2006/metadata/properties" xmlns:ns2="743afb49-19b2-4dde-aff7-8efa380179b6" xmlns:ns3="4fa627c0-3f11-41a5-ac3b-a11a8234356f" targetNamespace="http://schemas.microsoft.com/office/2006/metadata/properties" ma:root="true" ma:fieldsID="a5cefc4bdff5a8ef449ce4407a3d5d7d" ns2:_="" ns3:_="">
    <xsd:import namespace="743afb49-19b2-4dde-aff7-8efa380179b6"/>
    <xsd:import namespace="4fa627c0-3f11-41a5-ac3b-a11a823435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3afb49-19b2-4dde-aff7-8efa380179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1e563074-c92b-4eee-9519-9a802d9dc8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a627c0-3f11-41a5-ac3b-a11a8234356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5390a08-cdde-4e6a-b056-03c5bd35dc1d}" ma:internalName="TaxCatchAll" ma:showField="CatchAllData" ma:web="4fa627c0-3f11-41a5-ac3b-a11a823435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018938-2E20-485B-8A3F-BA6984343EDC}">
  <ds:schemaRefs>
    <ds:schemaRef ds:uri="http://purl.org/dc/elements/1.1/"/>
    <ds:schemaRef ds:uri="0a41dab9-c328-4c1e-b0eb-880d435cf83a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a19a5040-ebfd-45d9-9c5e-34b64ba6cc03"/>
    <ds:schemaRef ds:uri="http://purl.org/dc/dcmitype/"/>
    <ds:schemaRef ds:uri="4fa627c0-3f11-41a5-ac3b-a11a8234356f"/>
    <ds:schemaRef ds:uri="743afb49-19b2-4dde-aff7-8efa380179b6"/>
  </ds:schemaRefs>
</ds:datastoreItem>
</file>

<file path=customXml/itemProps2.xml><?xml version="1.0" encoding="utf-8"?>
<ds:datastoreItem xmlns:ds="http://schemas.openxmlformats.org/officeDocument/2006/customXml" ds:itemID="{F559AF22-57E3-43DD-9EFC-9B468D3BD3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3afb49-19b2-4dde-aff7-8efa380179b6"/>
    <ds:schemaRef ds:uri="4fa627c0-3f11-41a5-ac3b-a11a823435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614FD9-BF5C-481C-9B6B-958ADF9C05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>MBA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B163SAD</dc:creator>
  <cp:keywords/>
  <dc:description/>
  <cp:lastModifiedBy>Vera Hügli</cp:lastModifiedBy>
  <cp:revision/>
  <cp:lastPrinted>2024-05-17T10:29:15Z</cp:lastPrinted>
  <dcterms:created xsi:type="dcterms:W3CDTF">2020-05-08T06:27:30Z</dcterms:created>
  <dcterms:modified xsi:type="dcterms:W3CDTF">2024-10-11T14:33:06Z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0x010100D40457D65FAA7A44BB35E1185088D9CB</vt:lpwstr>
  </property>
  <property fmtid="{D5CDD505-2E9C-101B-9397-08002B2CF9AE}" pid="3" name="MediaServiceImageTags">
    <vt:lpwstr/>
  </property>
</Properties>
</file>